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90" windowWidth="15600" windowHeight="5295"/>
  </bookViews>
  <sheets>
    <sheet name="Индикаторы" sheetId="2" r:id="rId1"/>
    <sheet name="Исполнение (2)" sheetId="9" r:id="rId2"/>
    <sheet name="Контрольные события" sheetId="4" r:id="rId3"/>
  </sheets>
  <definedNames>
    <definedName name="_xlnm.Print_Area" localSheetId="1">'Исполнение (2)'!$A$1:$J$39</definedName>
  </definedNames>
  <calcPr calcId="145621"/>
</workbook>
</file>

<file path=xl/calcChain.xml><?xml version="1.0" encoding="utf-8"?>
<calcChain xmlns="http://schemas.openxmlformats.org/spreadsheetml/2006/main">
  <c r="C24" i="4" l="1"/>
  <c r="H7" i="2" l="1"/>
  <c r="F30" i="9" l="1"/>
  <c r="F34" i="9" s="1"/>
  <c r="I20" i="9" l="1"/>
  <c r="I19" i="9" l="1"/>
  <c r="F32" i="9" l="1"/>
  <c r="F31" i="9"/>
  <c r="H9" i="2" l="1"/>
  <c r="G30" i="9" l="1"/>
  <c r="I22" i="9" l="1"/>
  <c r="G33" i="9" l="1"/>
  <c r="F33" i="9"/>
  <c r="G32" i="9"/>
  <c r="G31" i="9"/>
  <c r="I30" i="9"/>
  <c r="I29" i="9"/>
  <c r="I28" i="9"/>
  <c r="I27" i="9"/>
  <c r="I26" i="9"/>
  <c r="I25" i="9"/>
  <c r="I24" i="9"/>
  <c r="I23" i="9"/>
  <c r="I21" i="9"/>
  <c r="I18" i="9"/>
  <c r="I17" i="9"/>
  <c r="I16" i="9"/>
  <c r="I15" i="9"/>
  <c r="I14" i="9"/>
  <c r="I13" i="9"/>
  <c r="I12" i="9"/>
  <c r="I11" i="9"/>
  <c r="I10" i="9"/>
  <c r="I9" i="9"/>
  <c r="I8" i="9"/>
  <c r="I32" i="9" l="1"/>
  <c r="I33" i="9"/>
  <c r="I31" i="9"/>
  <c r="G34" i="9"/>
  <c r="I34" i="9" l="1"/>
  <c r="H8" i="2"/>
  <c r="H10" i="2" l="1"/>
</calcChain>
</file>

<file path=xl/sharedStrings.xml><?xml version="1.0" encoding="utf-8"?>
<sst xmlns="http://schemas.openxmlformats.org/spreadsheetml/2006/main" count="140" uniqueCount="83">
  <si>
    <t>№ п/п</t>
  </si>
  <si>
    <t>Наименование индикатора (показателя)</t>
  </si>
  <si>
    <t>Ед. изм.</t>
  </si>
  <si>
    <t>Планируемое значение индикатора (показателя)</t>
  </si>
  <si>
    <t>Фактическое значение индикатора (показателя)</t>
  </si>
  <si>
    <t>Анализ факторов, повлиявших на ход реализации муниципальной программы</t>
  </si>
  <si>
    <t>Оценка значения i-го индикатора (показателя) выполнения муниципальной программы, отражающего степень достижения цели, решения соответствующей задачи</t>
  </si>
  <si>
    <t>1. Программа «Обеспечение доступным и комфортным жильем и коммунальными услугами населения МР «Думиничский район»</t>
  </si>
  <si>
    <t>Оценка степени достижения цели, решения задачи муниципальной программы «Обеспечение доступным и комфортным жильем и коммунальными услугами населения МР «Думиничский район»</t>
  </si>
  <si>
    <t>Внесение изменений в документы территориального планирования</t>
  </si>
  <si>
    <t>Контрольное событие</t>
  </si>
  <si>
    <t>Показатель достижения ожидаемого результата</t>
  </si>
  <si>
    <t>Формирование земельных участков для многодетных семей</t>
  </si>
  <si>
    <t>Оценка степени реализации контрольных мероприятий   муниципальной программы «Обеспечение доступным и комфортным жильем и коммунальными услугами населения МР «Думиничский район»</t>
  </si>
  <si>
    <t>Проведение ремонта муниципального жилищного фонда</t>
  </si>
  <si>
    <t>достигнутые за отчетный период, и сведения о степени соответствия установленных и достигнутых индикаторов  муниципальной программы</t>
  </si>
  <si>
    <t xml:space="preserve">РЕЗУЛЬТАТЫ,                                                                                                                                                                                           </t>
  </si>
  <si>
    <t xml:space="preserve">ПЕРЕЧЕНЬ  </t>
  </si>
  <si>
    <t>контрольных событий, выполненных и не выполненных в установленные сроки</t>
  </si>
  <si>
    <t>Внесение имущественного взноса региональному оператору на проведение капитального ремонта многоквартирного дома</t>
  </si>
  <si>
    <t>Реализация мероприятий по обеспечению  жильем молодых семей</t>
  </si>
  <si>
    <t>Расходы на содержание МКУ «Управление строительства, ДЖКХ»</t>
  </si>
  <si>
    <t>Годовой объем ввода жилья</t>
  </si>
  <si>
    <t>Количество молодых семей, улучшивших жилищные условия</t>
  </si>
  <si>
    <t>кол-во семей</t>
  </si>
  <si>
    <t>тыс.кв. м общей площади жилья</t>
  </si>
  <si>
    <t>Расходы на мероприятия по обеспечению земельных участков для многодетных семей необходимой инфраструктурой</t>
  </si>
  <si>
    <t>ДАННЫЕ</t>
  </si>
  <si>
    <t xml:space="preserve">  об использовании бюджетных ассигнований и средств из иных источников, направленных на реализацию муниципальной программы, в разрезе программных мероприятий</t>
  </si>
  <si>
    <t>Наименование мероприятия</t>
  </si>
  <si>
    <t>Срок реализации</t>
  </si>
  <si>
    <t>Участник программы</t>
  </si>
  <si>
    <t>Источник финансирования</t>
  </si>
  <si>
    <t>Объем финансовых ресурсов, предусмотренных на реализацию муниципальной программы, руб.</t>
  </si>
  <si>
    <t>Кассовое исполнение расходов бюджетов на реализацию муниципальной программы, руб.</t>
  </si>
  <si>
    <t>Уровень финансирования реализации основных мероприятий муниципальной программы</t>
  </si>
  <si>
    <t xml:space="preserve">                 </t>
  </si>
  <si>
    <t>Местный бюджет</t>
  </si>
  <si>
    <t xml:space="preserve">Администрация «МР Думиничский район» (отдел строительства, архитектуры, жилищно-коммунального и дорожного хозяйства, отдел  имущественных и земельных отношений) </t>
  </si>
  <si>
    <t>МКУ «Управление строительства, ДЖКХ»</t>
  </si>
  <si>
    <t xml:space="preserve">Ремонт и содержание шахтных колодцев </t>
  </si>
  <si>
    <t>Расходы по оплате за потребленные энергоресурсы в целях организации водоснабжения населения сельских поселений</t>
  </si>
  <si>
    <t>Администрация «МР Думиничский район» (отдел образования)</t>
  </si>
  <si>
    <t>Федеральный бюджет</t>
  </si>
  <si>
    <t>Областной бюджет</t>
  </si>
  <si>
    <t xml:space="preserve">Подготовка объектов жилищно-коммунального комплекса к зимнему периоду </t>
  </si>
  <si>
    <t>Капитальный ремонт водопроводных сетей, канализационных сетей, объектов центральной системы холодного водоснабжения и (или) водоотведения муниципальной собственности</t>
  </si>
  <si>
    <t>Уровень финансирования реализации основных мероприятий муниципальной программы «Обеспечение доступным и комфортным жильем и коммунальными услугами населения МР «Думиничский район»</t>
  </si>
  <si>
    <t>Итого</t>
  </si>
  <si>
    <t>Нет потребности в 2021г</t>
  </si>
  <si>
    <t>Реализация мероприятий по созданию и содержанию мест (площадок) накопления  твердых коммунальных отходов</t>
  </si>
  <si>
    <t>Администрация МР «Думиничский район»</t>
  </si>
  <si>
    <t xml:space="preserve"> По факту выставленных счетов</t>
  </si>
  <si>
    <t>Выполнение мероприятий по переселению граждан  из аварийного жилищного фонда</t>
  </si>
  <si>
    <t>Фонд содействия реформированию ЖКХ</t>
  </si>
  <si>
    <t>Заключение целевых договоров на обучение в сфере архитектуры и градостроительства</t>
  </si>
  <si>
    <t xml:space="preserve">Количество действующих целевых договоров на обучение в сфере </t>
  </si>
  <si>
    <t>шт.</t>
  </si>
  <si>
    <t xml:space="preserve">Внесение изменений в документы территориального планирования </t>
  </si>
  <si>
    <t xml:space="preserve">Администрация «МР Думиничский район» </t>
  </si>
  <si>
    <t>Обеспечение мероприятий по переселению граждан из аварийного жилищного фонда, осуществляемых за счет средств бюджета района</t>
  </si>
  <si>
    <t xml:space="preserve"> </t>
  </si>
  <si>
    <t xml:space="preserve">Разработка документов территориального
планирования и градостроительного зонирования, документации
по планировке и межеванию территорий, проектной
документации, по прохождению экспертизы проектной
документации, по строительству сетей инженерно-технического
обеспечения и автомобильных дорог к земельным участкам,
предоставленным гражданам, имеющим трех и более детей
</t>
  </si>
  <si>
    <t>В.С. Вендиков</t>
  </si>
  <si>
    <t>Оплата произведена по факту выставленных счетов</t>
  </si>
  <si>
    <t>Исполнение полномочий по участию в организации деятельности по накоплению(в том числе раздельному накоплению) и транспортированию твердых коммунальных отходов</t>
  </si>
  <si>
    <t>Начальник МКУ «Управление строительства, ДЖКХ»</t>
  </si>
  <si>
    <t>Расходы на исполнение полномочий по решению вопросов местного значения в градостроительной деятельности в части подготовки документов для утверждения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 том числе разработка землеустроительной документации по описанию границ населенных пунктов и территориальных зон правил землепользования и застройки</t>
  </si>
  <si>
    <t>Администрация «МР Думиничский район» (отдел строительства, архитектуры, жилищно-коммунального и дорожного хозяйства)</t>
  </si>
  <si>
    <t>Контракт исполнен</t>
  </si>
  <si>
    <t>2023 год</t>
  </si>
  <si>
    <t>Заключено соглашение с высшим учебным заведением, произведена оплата за год</t>
  </si>
  <si>
    <t>Сложилась экономия по торгам</t>
  </si>
  <si>
    <t>Перенос сроков рализации</t>
  </si>
  <si>
    <t>Контракты исполнены</t>
  </si>
  <si>
    <t>Фактическое значение индикатора (показателя) 2022 год</t>
  </si>
  <si>
    <t>за 2023 год</t>
  </si>
  <si>
    <t>Расходы на исполнение полномочий по решению вопросов местного значения в градостроительной деятельности в части подготовки документов для утверждения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 тоом числе разработка землеустроительной документации по описанию границ населенных пунктов и территориальных зон правил землепользования и застройки</t>
  </si>
  <si>
    <t>Ремонт и содержание шахтных колодцев</t>
  </si>
  <si>
    <t>Расходы по оплате за потребленные энергоресурсы в целях организации водоснабжения населения, водоотведения в сельских поселений</t>
  </si>
  <si>
    <t>Подготовка объектов жилищно-коммунального комплекса к зимнему периоду</t>
  </si>
  <si>
    <t>Заключение целевых договоров на обучения в сфере архитектуры и градостроительства</t>
  </si>
  <si>
    <t>Перенос сроков реализации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</si>
</sst>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  <charset val="204"/>
    </font>
    <font>
      <sz val="14"/>
      <color theme="1"/>
      <name val="Calibri"/>
      <family val="2"/>
      <scheme val="minor"/>
    </font>
    <font>
      <sz val="14"/>
      <color theme="1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sz val="18"/>
      <color theme="1"/>
      <name val="Arial"/>
      <family val="2"/>
      <charset val="204"/>
    </font>
    <font>
      <b/>
      <sz val="1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8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justify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164" fontId="5" fillId="2" borderId="1" xfId="1" applyNumberFormat="1" applyFont="1" applyFill="1" applyBorder="1"/>
    <xf numFmtId="0" fontId="1" fillId="0" borderId="4" xfId="0" applyFont="1" applyFill="1" applyBorder="1" applyAlignment="1">
      <alignment horizontal="center" vertical="top" wrapText="1"/>
    </xf>
    <xf numFmtId="10" fontId="2" fillId="2" borderId="1" xfId="1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9" fontId="5" fillId="0" borderId="1" xfId="1" applyFont="1" applyFill="1" applyBorder="1"/>
    <xf numFmtId="0" fontId="1" fillId="0" borderId="1" xfId="0" applyFont="1" applyFill="1" applyBorder="1" applyAlignment="1">
      <alignment vertical="top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7" fillId="0" borderId="0" xfId="0" applyFont="1" applyFill="1" applyAlignment="1">
      <alignment horizontal="center" vertical="center"/>
    </xf>
    <xf numFmtId="164" fontId="1" fillId="0" borderId="1" xfId="1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4" fontId="5" fillId="0" borderId="0" xfId="0" applyNumberFormat="1" applyFont="1" applyFill="1" applyAlignment="1">
      <alignment horizontal="center"/>
    </xf>
    <xf numFmtId="164" fontId="5" fillId="0" borderId="0" xfId="1" applyNumberFormat="1" applyFont="1" applyFill="1"/>
    <xf numFmtId="3" fontId="5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vertical="top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4" xfId="0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"/>
  <sheetViews>
    <sheetView tabSelected="1" topLeftCell="A7" zoomScale="71" zoomScaleNormal="71" workbookViewId="0">
      <selection activeCell="B7" sqref="B7"/>
    </sheetView>
  </sheetViews>
  <sheetFormatPr defaultRowHeight="18.75" x14ac:dyDescent="0.3"/>
  <cols>
    <col min="1" max="1" width="9.140625" style="6"/>
    <col min="2" max="2" width="50" style="6" customWidth="1"/>
    <col min="3" max="3" width="13.140625" style="4" customWidth="1"/>
    <col min="4" max="4" width="15.42578125" style="7" customWidth="1"/>
    <col min="5" max="6" width="15.140625" style="7" customWidth="1"/>
    <col min="7" max="7" width="29.28515625" style="7" customWidth="1"/>
    <col min="8" max="8" width="30.5703125" style="4" customWidth="1"/>
    <col min="9" max="16384" width="9.140625" style="4"/>
  </cols>
  <sheetData>
    <row r="1" spans="1:12" ht="20.25" customHeight="1" x14ac:dyDescent="0.3">
      <c r="A1" s="74" t="s">
        <v>16</v>
      </c>
      <c r="B1" s="74"/>
      <c r="C1" s="74"/>
      <c r="D1" s="74"/>
      <c r="E1" s="74"/>
      <c r="F1" s="74"/>
      <c r="G1" s="74"/>
      <c r="H1" s="74"/>
    </row>
    <row r="2" spans="1:12" ht="37.5" customHeight="1" x14ac:dyDescent="0.3">
      <c r="A2" s="76" t="s">
        <v>15</v>
      </c>
      <c r="B2" s="76"/>
      <c r="C2" s="76"/>
      <c r="D2" s="76"/>
      <c r="E2" s="76"/>
      <c r="F2" s="76"/>
      <c r="G2" s="76"/>
      <c r="H2" s="76"/>
    </row>
    <row r="3" spans="1:12" x14ac:dyDescent="0.3">
      <c r="A3" s="75" t="s">
        <v>70</v>
      </c>
      <c r="B3" s="75"/>
      <c r="C3" s="75"/>
      <c r="D3" s="75"/>
      <c r="E3" s="75"/>
      <c r="F3" s="75"/>
      <c r="G3" s="75"/>
      <c r="H3" s="75"/>
    </row>
    <row r="4" spans="1:12" x14ac:dyDescent="0.3">
      <c r="A4" s="5"/>
    </row>
    <row r="5" spans="1:12" s="2" customFormat="1" ht="187.5" x14ac:dyDescent="0.3">
      <c r="A5" s="8" t="s">
        <v>0</v>
      </c>
      <c r="B5" s="9" t="s">
        <v>1</v>
      </c>
      <c r="C5" s="8" t="s">
        <v>2</v>
      </c>
      <c r="D5" s="3" t="s">
        <v>3</v>
      </c>
      <c r="E5" s="3" t="s">
        <v>4</v>
      </c>
      <c r="F5" s="17" t="s">
        <v>75</v>
      </c>
      <c r="G5" s="3" t="s">
        <v>5</v>
      </c>
      <c r="H5" s="15" t="s">
        <v>6</v>
      </c>
    </row>
    <row r="6" spans="1:12" ht="15.75" customHeight="1" x14ac:dyDescent="0.3">
      <c r="A6" s="72" t="s">
        <v>7</v>
      </c>
      <c r="B6" s="73"/>
      <c r="C6" s="73"/>
      <c r="D6" s="73"/>
      <c r="E6" s="73"/>
      <c r="F6" s="73"/>
      <c r="G6" s="73"/>
    </row>
    <row r="7" spans="1:12" ht="80.25" customHeight="1" x14ac:dyDescent="0.3">
      <c r="A7" s="24">
        <v>1</v>
      </c>
      <c r="B7" s="26" t="s">
        <v>22</v>
      </c>
      <c r="C7" s="58" t="s">
        <v>25</v>
      </c>
      <c r="D7" s="71">
        <v>2</v>
      </c>
      <c r="E7" s="71">
        <v>2</v>
      </c>
      <c r="F7" s="71">
        <v>4.4000000000000004</v>
      </c>
      <c r="G7" s="27"/>
      <c r="H7" s="28">
        <f>E7/D7</f>
        <v>1</v>
      </c>
      <c r="L7" s="31"/>
    </row>
    <row r="8" spans="1:12" ht="39" customHeight="1" x14ac:dyDescent="0.3">
      <c r="A8" s="16">
        <v>2</v>
      </c>
      <c r="B8" s="29" t="s">
        <v>23</v>
      </c>
      <c r="C8" s="58" t="s">
        <v>24</v>
      </c>
      <c r="D8" s="71">
        <v>1</v>
      </c>
      <c r="E8" s="71">
        <v>1</v>
      </c>
      <c r="F8" s="71">
        <v>1</v>
      </c>
      <c r="G8" s="17"/>
      <c r="H8" s="28">
        <f>E8/D8</f>
        <v>1</v>
      </c>
    </row>
    <row r="9" spans="1:12" ht="39" customHeight="1" x14ac:dyDescent="0.3">
      <c r="A9" s="57">
        <v>3</v>
      </c>
      <c r="B9" s="29" t="s">
        <v>56</v>
      </c>
      <c r="C9" s="58" t="s">
        <v>57</v>
      </c>
      <c r="D9" s="71">
        <v>1</v>
      </c>
      <c r="E9" s="71">
        <v>1</v>
      </c>
      <c r="F9" s="71">
        <v>1</v>
      </c>
      <c r="G9" s="58"/>
      <c r="H9" s="28">
        <f>E9/D9</f>
        <v>1</v>
      </c>
    </row>
    <row r="10" spans="1:12" ht="115.5" customHeight="1" x14ac:dyDescent="0.3">
      <c r="A10" s="20"/>
      <c r="B10" s="21" t="s">
        <v>8</v>
      </c>
      <c r="C10" s="22"/>
      <c r="D10" s="22"/>
      <c r="E10" s="22"/>
      <c r="F10" s="22"/>
      <c r="G10" s="22"/>
      <c r="H10" s="23">
        <f>(1/A9)*SUM(H7:H9)</f>
        <v>1</v>
      </c>
    </row>
    <row r="13" spans="1:12" x14ac:dyDescent="0.3">
      <c r="B13" s="10"/>
      <c r="G13" s="11"/>
    </row>
  </sheetData>
  <mergeCells count="4">
    <mergeCell ref="A6:G6"/>
    <mergeCell ref="A1:H1"/>
    <mergeCell ref="A3:H3"/>
    <mergeCell ref="A2:H2"/>
  </mergeCells>
  <pageMargins left="0.70866141732283472" right="0.70866141732283472" top="0.74803149606299213" bottom="0.74803149606299213" header="0.31496062992125984" footer="0.31496062992125984"/>
  <pageSetup paperSize="9" scale="73" fitToHeight="2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K43"/>
  <sheetViews>
    <sheetView view="pageBreakPreview" topLeftCell="A17" zoomScale="60" zoomScaleNormal="60" workbookViewId="0">
      <selection activeCell="F6" sqref="F6:I34"/>
    </sheetView>
  </sheetViews>
  <sheetFormatPr defaultRowHeight="18.75" x14ac:dyDescent="0.3"/>
  <cols>
    <col min="1" max="1" width="9.140625" style="35"/>
    <col min="2" max="2" width="80.140625" style="35" customWidth="1"/>
    <col min="3" max="3" width="9.28515625" style="31" customWidth="1"/>
    <col min="4" max="4" width="54.7109375" style="36" customWidth="1"/>
    <col min="5" max="5" width="22.28515625" style="36" customWidth="1"/>
    <col min="6" max="6" width="24" style="37" customWidth="1"/>
    <col min="7" max="7" width="21.5703125" style="37" customWidth="1"/>
    <col min="8" max="8" width="31.85546875" style="37" customWidth="1"/>
    <col min="9" max="9" width="21.42578125" style="31" customWidth="1"/>
    <col min="10" max="16384" width="9.140625" style="31"/>
  </cols>
  <sheetData>
    <row r="1" spans="1:11" ht="23.25" x14ac:dyDescent="0.35">
      <c r="A1" s="77" t="s">
        <v>27</v>
      </c>
      <c r="B1" s="78"/>
      <c r="C1" s="78"/>
      <c r="D1" s="78"/>
      <c r="E1" s="78"/>
      <c r="F1" s="78"/>
      <c r="G1" s="78"/>
      <c r="H1" s="78"/>
      <c r="I1" s="78"/>
    </row>
    <row r="2" spans="1:11" ht="45" customHeight="1" x14ac:dyDescent="0.35">
      <c r="A2" s="77" t="s">
        <v>28</v>
      </c>
      <c r="B2" s="78"/>
      <c r="C2" s="78"/>
      <c r="D2" s="78"/>
      <c r="E2" s="78"/>
      <c r="F2" s="78"/>
      <c r="G2" s="78"/>
      <c r="H2" s="78"/>
      <c r="I2" s="78"/>
    </row>
    <row r="3" spans="1:11" ht="24" customHeight="1" x14ac:dyDescent="0.35">
      <c r="A3" s="79" t="s">
        <v>70</v>
      </c>
      <c r="B3" s="79"/>
      <c r="C3" s="79"/>
      <c r="D3" s="79"/>
      <c r="E3" s="79"/>
      <c r="F3" s="79"/>
      <c r="G3" s="79"/>
      <c r="H3" s="79"/>
      <c r="I3" s="79"/>
    </row>
    <row r="4" spans="1:11" s="32" customFormat="1" ht="182.25" customHeight="1" x14ac:dyDescent="0.25">
      <c r="A4" s="62" t="s">
        <v>0</v>
      </c>
      <c r="B4" s="62" t="s">
        <v>29</v>
      </c>
      <c r="C4" s="62" t="s">
        <v>30</v>
      </c>
      <c r="D4" s="62" t="s">
        <v>31</v>
      </c>
      <c r="E4" s="62" t="s">
        <v>32</v>
      </c>
      <c r="F4" s="62" t="s">
        <v>33</v>
      </c>
      <c r="G4" s="62" t="s">
        <v>34</v>
      </c>
      <c r="H4" s="19" t="s">
        <v>5</v>
      </c>
      <c r="I4" s="19" t="s">
        <v>35</v>
      </c>
      <c r="K4" s="32" t="s">
        <v>36</v>
      </c>
    </row>
    <row r="5" spans="1:11" ht="30" customHeight="1" x14ac:dyDescent="0.3">
      <c r="A5" s="80" t="s">
        <v>7</v>
      </c>
      <c r="B5" s="80"/>
      <c r="C5" s="80"/>
      <c r="D5" s="80"/>
      <c r="E5" s="80"/>
      <c r="F5" s="80"/>
      <c r="G5" s="80"/>
      <c r="H5" s="80"/>
      <c r="I5" s="80"/>
    </row>
    <row r="6" spans="1:11" ht="65.25" customHeight="1" x14ac:dyDescent="0.3">
      <c r="A6" s="61">
        <v>1</v>
      </c>
      <c r="B6" s="52" t="s">
        <v>58</v>
      </c>
      <c r="C6" s="63">
        <v>2023</v>
      </c>
      <c r="D6" s="61" t="s">
        <v>68</v>
      </c>
      <c r="E6" s="63" t="s">
        <v>37</v>
      </c>
      <c r="F6" s="59">
        <v>0</v>
      </c>
      <c r="G6" s="59">
        <v>0</v>
      </c>
      <c r="H6" s="68" t="s">
        <v>73</v>
      </c>
      <c r="I6" s="33">
        <v>0</v>
      </c>
    </row>
    <row r="7" spans="1:11" ht="138.75" customHeight="1" x14ac:dyDescent="0.3">
      <c r="A7" s="61">
        <v>2</v>
      </c>
      <c r="B7" s="52" t="s">
        <v>62</v>
      </c>
      <c r="C7" s="63">
        <v>2023</v>
      </c>
      <c r="D7" s="61" t="s">
        <v>38</v>
      </c>
      <c r="E7" s="63" t="s">
        <v>37</v>
      </c>
      <c r="F7" s="59">
        <v>0</v>
      </c>
      <c r="G7" s="59">
        <v>0</v>
      </c>
      <c r="H7" s="68" t="s">
        <v>73</v>
      </c>
      <c r="I7" s="33">
        <v>0</v>
      </c>
    </row>
    <row r="8" spans="1:11" ht="171.75" customHeight="1" x14ac:dyDescent="0.3">
      <c r="A8" s="61">
        <v>3</v>
      </c>
      <c r="B8" s="29" t="s">
        <v>67</v>
      </c>
      <c r="C8" s="63">
        <v>2023</v>
      </c>
      <c r="D8" s="61" t="s">
        <v>59</v>
      </c>
      <c r="E8" s="63" t="s">
        <v>37</v>
      </c>
      <c r="F8" s="59">
        <v>65178</v>
      </c>
      <c r="G8" s="59">
        <v>21000</v>
      </c>
      <c r="H8" s="69" t="s">
        <v>72</v>
      </c>
      <c r="I8" s="33">
        <f t="shared" ref="I8:I29" si="0">G8/F8</f>
        <v>0.32219460554174723</v>
      </c>
    </row>
    <row r="9" spans="1:11" ht="79.5" hidden="1" customHeight="1" x14ac:dyDescent="0.3">
      <c r="A9" s="81"/>
      <c r="B9" s="81" t="s">
        <v>50</v>
      </c>
      <c r="C9" s="82">
        <v>2021</v>
      </c>
      <c r="D9" s="81" t="s">
        <v>39</v>
      </c>
      <c r="E9" s="51" t="s">
        <v>37</v>
      </c>
      <c r="F9" s="59"/>
      <c r="G9" s="59"/>
      <c r="H9" s="69"/>
      <c r="I9" s="33" t="e">
        <f t="shared" si="0"/>
        <v>#DIV/0!</v>
      </c>
    </row>
    <row r="10" spans="1:11" ht="72" hidden="1" customHeight="1" x14ac:dyDescent="0.3">
      <c r="A10" s="81"/>
      <c r="B10" s="81"/>
      <c r="C10" s="82"/>
      <c r="D10" s="81"/>
      <c r="E10" s="51" t="s">
        <v>44</v>
      </c>
      <c r="F10" s="59"/>
      <c r="G10" s="59"/>
      <c r="H10" s="69"/>
      <c r="I10" s="33" t="e">
        <f t="shared" si="0"/>
        <v>#DIV/0!</v>
      </c>
    </row>
    <row r="11" spans="1:11" ht="62.25" customHeight="1" x14ac:dyDescent="0.3">
      <c r="A11" s="61">
        <v>4</v>
      </c>
      <c r="B11" s="29" t="s">
        <v>65</v>
      </c>
      <c r="C11" s="63">
        <v>2023</v>
      </c>
      <c r="D11" s="61" t="s">
        <v>51</v>
      </c>
      <c r="E11" s="63" t="s">
        <v>37</v>
      </c>
      <c r="F11" s="59">
        <v>661000</v>
      </c>
      <c r="G11" s="59">
        <v>606321.06999999995</v>
      </c>
      <c r="H11" s="68" t="s">
        <v>64</v>
      </c>
      <c r="I11" s="33">
        <f t="shared" si="0"/>
        <v>0.91727847201210277</v>
      </c>
    </row>
    <row r="12" spans="1:11" ht="59.25" customHeight="1" x14ac:dyDescent="0.3">
      <c r="A12" s="61">
        <v>5</v>
      </c>
      <c r="B12" s="64" t="s">
        <v>19</v>
      </c>
      <c r="C12" s="63">
        <v>2023</v>
      </c>
      <c r="D12" s="61" t="s">
        <v>39</v>
      </c>
      <c r="E12" s="63" t="s">
        <v>37</v>
      </c>
      <c r="F12" s="59">
        <v>232000</v>
      </c>
      <c r="G12" s="59">
        <v>221744.65</v>
      </c>
      <c r="H12" s="68" t="s">
        <v>64</v>
      </c>
      <c r="I12" s="33">
        <f>G12/F12</f>
        <v>0.95579590517241375</v>
      </c>
    </row>
    <row r="13" spans="1:11" ht="69.75" customHeight="1" x14ac:dyDescent="0.3">
      <c r="A13" s="61">
        <v>6</v>
      </c>
      <c r="B13" s="52" t="s">
        <v>14</v>
      </c>
      <c r="C13" s="63">
        <v>2023</v>
      </c>
      <c r="D13" s="61" t="s">
        <v>39</v>
      </c>
      <c r="E13" s="63" t="s">
        <v>37</v>
      </c>
      <c r="F13" s="59">
        <v>188511</v>
      </c>
      <c r="G13" s="59">
        <v>188511</v>
      </c>
      <c r="H13" s="69" t="s">
        <v>74</v>
      </c>
      <c r="I13" s="33">
        <f t="shared" ref="I13:I15" si="1">G13/F13</f>
        <v>1</v>
      </c>
    </row>
    <row r="14" spans="1:11" ht="63" customHeight="1" x14ac:dyDescent="0.3">
      <c r="A14" s="61">
        <v>7</v>
      </c>
      <c r="B14" s="52" t="s">
        <v>40</v>
      </c>
      <c r="C14" s="63">
        <v>2023</v>
      </c>
      <c r="D14" s="61" t="s">
        <v>39</v>
      </c>
      <c r="E14" s="63" t="s">
        <v>37</v>
      </c>
      <c r="F14" s="59">
        <v>400000</v>
      </c>
      <c r="G14" s="59">
        <v>398000</v>
      </c>
      <c r="H14" s="69" t="s">
        <v>69</v>
      </c>
      <c r="I14" s="33">
        <f t="shared" si="1"/>
        <v>0.995</v>
      </c>
    </row>
    <row r="15" spans="1:11" ht="45" customHeight="1" x14ac:dyDescent="0.3">
      <c r="A15" s="61">
        <v>8</v>
      </c>
      <c r="B15" s="52" t="s">
        <v>41</v>
      </c>
      <c r="C15" s="63">
        <v>2023</v>
      </c>
      <c r="D15" s="61" t="s">
        <v>39</v>
      </c>
      <c r="E15" s="63" t="s">
        <v>37</v>
      </c>
      <c r="F15" s="59">
        <v>1520435.06</v>
      </c>
      <c r="G15" s="59">
        <v>1507710.68</v>
      </c>
      <c r="H15" s="68" t="s">
        <v>52</v>
      </c>
      <c r="I15" s="33">
        <f t="shared" si="1"/>
        <v>0.99163109274788752</v>
      </c>
    </row>
    <row r="16" spans="1:11" ht="43.5" customHeight="1" x14ac:dyDescent="0.3">
      <c r="A16" s="83">
        <v>9</v>
      </c>
      <c r="B16" s="84" t="s">
        <v>20</v>
      </c>
      <c r="C16" s="85">
        <v>2023</v>
      </c>
      <c r="D16" s="83" t="s">
        <v>42</v>
      </c>
      <c r="E16" s="63" t="s">
        <v>37</v>
      </c>
      <c r="F16" s="59">
        <v>151983.62</v>
      </c>
      <c r="G16" s="59">
        <v>120290.87</v>
      </c>
      <c r="H16" s="68" t="s">
        <v>61</v>
      </c>
      <c r="I16" s="33">
        <f t="shared" si="0"/>
        <v>0.79147259421771898</v>
      </c>
    </row>
    <row r="17" spans="1:9" ht="41.25" customHeight="1" x14ac:dyDescent="0.3">
      <c r="A17" s="83"/>
      <c r="B17" s="84"/>
      <c r="C17" s="85"/>
      <c r="D17" s="83"/>
      <c r="E17" s="61" t="s">
        <v>43</v>
      </c>
      <c r="F17" s="59">
        <v>82082.47</v>
      </c>
      <c r="G17" s="59">
        <v>57147.05</v>
      </c>
      <c r="H17" s="68"/>
      <c r="I17" s="33">
        <f t="shared" si="0"/>
        <v>0.69621503836324616</v>
      </c>
    </row>
    <row r="18" spans="1:9" ht="37.5" x14ac:dyDescent="0.3">
      <c r="A18" s="83"/>
      <c r="B18" s="84"/>
      <c r="C18" s="85"/>
      <c r="D18" s="83"/>
      <c r="E18" s="63" t="s">
        <v>44</v>
      </c>
      <c r="F18" s="59">
        <v>436250.03</v>
      </c>
      <c r="G18" s="59">
        <v>303725.58</v>
      </c>
      <c r="H18" s="68"/>
      <c r="I18" s="33">
        <f t="shared" si="0"/>
        <v>0.69621904667834633</v>
      </c>
    </row>
    <row r="19" spans="1:9" ht="56.25" hidden="1" customHeight="1" x14ac:dyDescent="0.3">
      <c r="A19" s="81"/>
      <c r="B19" s="81" t="s">
        <v>53</v>
      </c>
      <c r="C19" s="82">
        <v>2023</v>
      </c>
      <c r="D19" s="81" t="s">
        <v>39</v>
      </c>
      <c r="E19" s="51" t="s">
        <v>37</v>
      </c>
      <c r="F19" s="59"/>
      <c r="G19" s="59"/>
      <c r="H19" s="68"/>
      <c r="I19" s="33" t="e">
        <f>G19/F19</f>
        <v>#DIV/0!</v>
      </c>
    </row>
    <row r="20" spans="1:9" ht="61.5" hidden="1" customHeight="1" x14ac:dyDescent="0.3">
      <c r="A20" s="81"/>
      <c r="B20" s="81"/>
      <c r="C20" s="82"/>
      <c r="D20" s="81"/>
      <c r="E20" s="51" t="s">
        <v>44</v>
      </c>
      <c r="F20" s="59"/>
      <c r="G20" s="59"/>
      <c r="H20" s="68"/>
      <c r="I20" s="33" t="e">
        <f>G20/F20</f>
        <v>#DIV/0!</v>
      </c>
    </row>
    <row r="21" spans="1:9" ht="63" hidden="1" customHeight="1" x14ac:dyDescent="0.3">
      <c r="A21" s="81"/>
      <c r="B21" s="81"/>
      <c r="C21" s="82"/>
      <c r="D21" s="81"/>
      <c r="E21" s="51" t="s">
        <v>54</v>
      </c>
      <c r="F21" s="59"/>
      <c r="G21" s="59"/>
      <c r="H21" s="68"/>
      <c r="I21" s="33" t="e">
        <f t="shared" si="0"/>
        <v>#DIV/0!</v>
      </c>
    </row>
    <row r="22" spans="1:9" ht="56.25" customHeight="1" x14ac:dyDescent="0.3">
      <c r="A22" s="61">
        <v>10</v>
      </c>
      <c r="B22" s="52" t="s">
        <v>60</v>
      </c>
      <c r="C22" s="63">
        <v>2023</v>
      </c>
      <c r="D22" s="61" t="s">
        <v>39</v>
      </c>
      <c r="E22" s="63" t="s">
        <v>37</v>
      </c>
      <c r="F22" s="59">
        <v>1439111.23</v>
      </c>
      <c r="G22" s="59">
        <v>1439111.23</v>
      </c>
      <c r="H22" s="68" t="s">
        <v>69</v>
      </c>
      <c r="I22" s="33">
        <f t="shared" si="0"/>
        <v>1</v>
      </c>
    </row>
    <row r="23" spans="1:9" ht="39" customHeight="1" x14ac:dyDescent="0.3">
      <c r="A23" s="61">
        <v>11</v>
      </c>
      <c r="B23" s="29" t="s">
        <v>45</v>
      </c>
      <c r="C23" s="63">
        <v>2023</v>
      </c>
      <c r="D23" s="61" t="s">
        <v>39</v>
      </c>
      <c r="E23" s="63" t="s">
        <v>37</v>
      </c>
      <c r="F23" s="59">
        <v>1091073.6000000001</v>
      </c>
      <c r="G23" s="59">
        <v>1015659.69</v>
      </c>
      <c r="H23" s="68" t="s">
        <v>52</v>
      </c>
      <c r="I23" s="33">
        <f t="shared" si="0"/>
        <v>0.93088100564434872</v>
      </c>
    </row>
    <row r="24" spans="1:9" ht="39" hidden="1" customHeight="1" x14ac:dyDescent="0.3">
      <c r="A24" s="81"/>
      <c r="B24" s="81" t="s">
        <v>46</v>
      </c>
      <c r="C24" s="82">
        <v>2021</v>
      </c>
      <c r="D24" s="81" t="s">
        <v>39</v>
      </c>
      <c r="E24" s="51" t="s">
        <v>37</v>
      </c>
      <c r="F24" s="59"/>
      <c r="G24" s="59"/>
      <c r="H24" s="68" t="s">
        <v>49</v>
      </c>
      <c r="I24" s="33" t="e">
        <f t="shared" si="0"/>
        <v>#DIV/0!</v>
      </c>
    </row>
    <row r="25" spans="1:9" ht="37.5" hidden="1" customHeight="1" x14ac:dyDescent="0.3">
      <c r="A25" s="81"/>
      <c r="B25" s="81"/>
      <c r="C25" s="82"/>
      <c r="D25" s="81"/>
      <c r="E25" s="51" t="s">
        <v>44</v>
      </c>
      <c r="F25" s="59">
        <v>0</v>
      </c>
      <c r="G25" s="59">
        <v>0</v>
      </c>
      <c r="H25" s="68" t="s">
        <v>49</v>
      </c>
      <c r="I25" s="33" t="e">
        <f t="shared" si="0"/>
        <v>#DIV/0!</v>
      </c>
    </row>
    <row r="26" spans="1:9" ht="41.25" customHeight="1" x14ac:dyDescent="0.3">
      <c r="A26" s="61">
        <v>12</v>
      </c>
      <c r="B26" s="84" t="s">
        <v>21</v>
      </c>
      <c r="C26" s="85">
        <v>2023</v>
      </c>
      <c r="D26" s="85" t="s">
        <v>39</v>
      </c>
      <c r="E26" s="63" t="s">
        <v>37</v>
      </c>
      <c r="F26" s="59">
        <v>7224579.1100000003</v>
      </c>
      <c r="G26" s="59">
        <v>7188479.7800000003</v>
      </c>
      <c r="H26" s="68"/>
      <c r="I26" s="33">
        <f t="shared" si="0"/>
        <v>0.99500326185783849</v>
      </c>
    </row>
    <row r="27" spans="1:9" ht="0.75" customHeight="1" x14ac:dyDescent="0.3">
      <c r="A27" s="29">
        <v>14</v>
      </c>
      <c r="B27" s="84"/>
      <c r="C27" s="85"/>
      <c r="D27" s="85"/>
      <c r="E27" s="63" t="s">
        <v>44</v>
      </c>
      <c r="F27" s="59"/>
      <c r="G27" s="59"/>
      <c r="H27" s="69"/>
      <c r="I27" s="33" t="e">
        <f t="shared" si="0"/>
        <v>#DIV/0!</v>
      </c>
    </row>
    <row r="28" spans="1:9" ht="79.5" customHeight="1" x14ac:dyDescent="0.3">
      <c r="A28" s="83">
        <v>13</v>
      </c>
      <c r="B28" s="83" t="s">
        <v>55</v>
      </c>
      <c r="C28" s="85">
        <v>2023</v>
      </c>
      <c r="D28" s="83" t="s">
        <v>38</v>
      </c>
      <c r="E28" s="63" t="s">
        <v>37</v>
      </c>
      <c r="F28" s="59">
        <v>16063.5</v>
      </c>
      <c r="G28" s="59">
        <v>16063.5</v>
      </c>
      <c r="H28" s="68" t="s">
        <v>71</v>
      </c>
      <c r="I28" s="33">
        <f t="shared" si="0"/>
        <v>1</v>
      </c>
    </row>
    <row r="29" spans="1:9" ht="83.25" customHeight="1" x14ac:dyDescent="0.3">
      <c r="A29" s="83"/>
      <c r="B29" s="83"/>
      <c r="C29" s="85"/>
      <c r="D29" s="83"/>
      <c r="E29" s="63" t="s">
        <v>44</v>
      </c>
      <c r="F29" s="59">
        <v>144571.5</v>
      </c>
      <c r="G29" s="59">
        <v>144571.5</v>
      </c>
      <c r="H29" s="68" t="s">
        <v>71</v>
      </c>
      <c r="I29" s="33">
        <f t="shared" si="0"/>
        <v>1</v>
      </c>
    </row>
    <row r="30" spans="1:9" ht="34.5" customHeight="1" x14ac:dyDescent="0.3">
      <c r="A30" s="83"/>
      <c r="B30" s="88" t="s">
        <v>47</v>
      </c>
      <c r="C30" s="80">
        <v>2023</v>
      </c>
      <c r="D30" s="85"/>
      <c r="E30" s="62" t="s">
        <v>37</v>
      </c>
      <c r="F30" s="60">
        <f>F6+F7+F8+F9+F11+F12+F13+F14+F15+F16+F19+F22+F23+F24+F26+F28</f>
        <v>12989935.120000001</v>
      </c>
      <c r="G30" s="60">
        <f>G6+G7+G8+G9+G11+G12+G13+G14+G15+G16+G19+G22+G23+G24+G26+G28</f>
        <v>12722892.469999999</v>
      </c>
      <c r="H30" s="67"/>
      <c r="I30" s="19">
        <f>G30/F30</f>
        <v>0.9794423415103245</v>
      </c>
    </row>
    <row r="31" spans="1:9" ht="39" customHeight="1" x14ac:dyDescent="0.3">
      <c r="A31" s="83"/>
      <c r="B31" s="88"/>
      <c r="C31" s="80"/>
      <c r="D31" s="85"/>
      <c r="E31" s="62" t="s">
        <v>44</v>
      </c>
      <c r="F31" s="60">
        <f>F10+F18+F20+F25+F27+F29</f>
        <v>580821.53</v>
      </c>
      <c r="G31" s="60">
        <f>G10+G18+G20+G25+G27+G29</f>
        <v>448297.08</v>
      </c>
      <c r="H31" s="67"/>
      <c r="I31" s="19">
        <f>G31/F31</f>
        <v>0.77183275213644364</v>
      </c>
    </row>
    <row r="32" spans="1:9" ht="42" customHeight="1" x14ac:dyDescent="0.3">
      <c r="A32" s="83"/>
      <c r="B32" s="88"/>
      <c r="C32" s="80"/>
      <c r="D32" s="85"/>
      <c r="E32" s="62" t="s">
        <v>43</v>
      </c>
      <c r="F32" s="60">
        <f>F17</f>
        <v>82082.47</v>
      </c>
      <c r="G32" s="60">
        <f>G17</f>
        <v>57147.05</v>
      </c>
      <c r="H32" s="67"/>
      <c r="I32" s="19">
        <f>G32/F32</f>
        <v>0.69621503836324616</v>
      </c>
    </row>
    <row r="33" spans="1:9" ht="56.25" hidden="1" customHeight="1" x14ac:dyDescent="0.3">
      <c r="A33" s="83"/>
      <c r="B33" s="88"/>
      <c r="C33" s="80"/>
      <c r="D33" s="85"/>
      <c r="E33" s="22" t="s">
        <v>54</v>
      </c>
      <c r="F33" s="60">
        <f>F21</f>
        <v>0</v>
      </c>
      <c r="G33" s="60">
        <f>G21</f>
        <v>0</v>
      </c>
      <c r="H33" s="67"/>
      <c r="I33" s="19" t="e">
        <f>G33/F33</f>
        <v>#DIV/0!</v>
      </c>
    </row>
    <row r="34" spans="1:9" s="34" customFormat="1" ht="39" customHeight="1" x14ac:dyDescent="0.3">
      <c r="A34" s="83"/>
      <c r="B34" s="88"/>
      <c r="C34" s="80"/>
      <c r="D34" s="85"/>
      <c r="E34" s="62" t="s">
        <v>48</v>
      </c>
      <c r="F34" s="60">
        <f>SUM(F30:F33)</f>
        <v>13652839.120000001</v>
      </c>
      <c r="G34" s="60">
        <f>SUM(G30:G33)</f>
        <v>13228336.6</v>
      </c>
      <c r="H34" s="70"/>
      <c r="I34" s="19">
        <f>G34/F34</f>
        <v>0.96890738136816179</v>
      </c>
    </row>
    <row r="35" spans="1:9" ht="12.75" customHeight="1" x14ac:dyDescent="0.3">
      <c r="G35" s="38"/>
    </row>
    <row r="36" spans="1:9" ht="80.25" customHeight="1" x14ac:dyDescent="0.3"/>
    <row r="37" spans="1:9" ht="39.75" customHeight="1" x14ac:dyDescent="0.3">
      <c r="B37" s="86" t="s">
        <v>66</v>
      </c>
      <c r="C37" s="86"/>
      <c r="D37" s="86"/>
      <c r="E37" s="87" t="s">
        <v>63</v>
      </c>
      <c r="F37" s="87"/>
      <c r="G37" s="87"/>
      <c r="H37" s="87"/>
      <c r="I37" s="65"/>
    </row>
    <row r="38" spans="1:9" ht="15" customHeight="1" x14ac:dyDescent="0.3">
      <c r="F38" s="38"/>
      <c r="G38" s="38"/>
      <c r="I38" s="39"/>
    </row>
    <row r="39" spans="1:9" hidden="1" x14ac:dyDescent="0.3">
      <c r="F39" s="40"/>
      <c r="G39" s="40"/>
    </row>
    <row r="40" spans="1:9" s="46" customFormat="1" x14ac:dyDescent="0.3">
      <c r="A40" s="41"/>
      <c r="B40" s="41"/>
      <c r="C40" s="42"/>
      <c r="D40" s="43"/>
      <c r="E40" s="43"/>
      <c r="F40" s="44"/>
      <c r="G40" s="44"/>
      <c r="H40" s="45"/>
    </row>
    <row r="41" spans="1:9" x14ac:dyDescent="0.3">
      <c r="F41" s="38"/>
      <c r="G41" s="38"/>
    </row>
    <row r="43" spans="1:9" x14ac:dyDescent="0.3">
      <c r="A43" s="31"/>
      <c r="B43" s="31"/>
      <c r="D43" s="31"/>
      <c r="E43" s="31"/>
      <c r="F43" s="38"/>
      <c r="G43" s="38"/>
      <c r="H43" s="31"/>
    </row>
  </sheetData>
  <dataConsolidate/>
  <mergeCells count="33">
    <mergeCell ref="B37:D37"/>
    <mergeCell ref="E37:H37"/>
    <mergeCell ref="A28:A29"/>
    <mergeCell ref="B28:B29"/>
    <mergeCell ref="C28:C29"/>
    <mergeCell ref="D28:D29"/>
    <mergeCell ref="A30:A34"/>
    <mergeCell ref="B30:B34"/>
    <mergeCell ref="C30:C34"/>
    <mergeCell ref="D30:D34"/>
    <mergeCell ref="A24:A25"/>
    <mergeCell ref="B24:B25"/>
    <mergeCell ref="C24:C25"/>
    <mergeCell ref="D24:D25"/>
    <mergeCell ref="B26:B27"/>
    <mergeCell ref="C26:C27"/>
    <mergeCell ref="D26:D27"/>
    <mergeCell ref="A16:A18"/>
    <mergeCell ref="B16:B18"/>
    <mergeCell ref="C16:C18"/>
    <mergeCell ref="D16:D18"/>
    <mergeCell ref="A19:A21"/>
    <mergeCell ref="B19:B21"/>
    <mergeCell ref="C19:C21"/>
    <mergeCell ref="D19:D21"/>
    <mergeCell ref="A1:I1"/>
    <mergeCell ref="A2:I2"/>
    <mergeCell ref="A3:I3"/>
    <mergeCell ref="A5:I5"/>
    <mergeCell ref="A9:A10"/>
    <mergeCell ref="B9:B10"/>
    <mergeCell ref="C9:C10"/>
    <mergeCell ref="D9:D10"/>
  </mergeCells>
  <pageMargins left="0.70866141732283472" right="0.39370078740157483" top="0.74803149606299213" bottom="0.35433070866141736" header="0.31496062992125984" footer="0.11811023622047245"/>
  <pageSetup paperSize="9" scale="47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opLeftCell="A19" zoomScale="82" zoomScaleNormal="82" workbookViewId="0">
      <selection activeCell="B24" sqref="B24"/>
    </sheetView>
  </sheetViews>
  <sheetFormatPr defaultRowHeight="18.75" x14ac:dyDescent="0.3"/>
  <cols>
    <col min="1" max="1" width="9.140625" style="6"/>
    <col min="2" max="2" width="65.5703125" style="6" customWidth="1"/>
    <col min="3" max="3" width="16" style="7" customWidth="1"/>
    <col min="4" max="4" width="22" style="7" customWidth="1"/>
    <col min="5" max="16384" width="9.140625" style="4"/>
  </cols>
  <sheetData>
    <row r="1" spans="1:4" x14ac:dyDescent="0.3">
      <c r="A1" s="75" t="s">
        <v>17</v>
      </c>
      <c r="B1" s="75"/>
      <c r="C1" s="75"/>
      <c r="D1" s="75"/>
    </row>
    <row r="2" spans="1:4" ht="21.75" customHeight="1" x14ac:dyDescent="0.3">
      <c r="A2" s="74" t="s">
        <v>18</v>
      </c>
      <c r="B2" s="74"/>
      <c r="C2" s="74"/>
      <c r="D2" s="74"/>
    </row>
    <row r="3" spans="1:4" x14ac:dyDescent="0.3">
      <c r="A3" s="75" t="s">
        <v>76</v>
      </c>
      <c r="B3" s="75"/>
      <c r="C3" s="75"/>
      <c r="D3" s="75"/>
    </row>
    <row r="4" spans="1:4" x14ac:dyDescent="0.3">
      <c r="A4" s="5"/>
    </row>
    <row r="5" spans="1:4" s="12" customFormat="1" ht="117.75" customHeight="1" x14ac:dyDescent="0.25">
      <c r="A5" s="18" t="s">
        <v>0</v>
      </c>
      <c r="B5" s="18" t="s">
        <v>10</v>
      </c>
      <c r="C5" s="18" t="s">
        <v>11</v>
      </c>
      <c r="D5" s="19" t="s">
        <v>5</v>
      </c>
    </row>
    <row r="6" spans="1:4" ht="36" customHeight="1" x14ac:dyDescent="0.3">
      <c r="A6" s="80" t="s">
        <v>7</v>
      </c>
      <c r="B6" s="80"/>
      <c r="C6" s="80"/>
      <c r="D6" s="80"/>
    </row>
    <row r="7" spans="1:4" ht="37.5" hidden="1" x14ac:dyDescent="0.3">
      <c r="A7" s="49"/>
      <c r="B7" s="50" t="s">
        <v>9</v>
      </c>
      <c r="C7" s="48">
        <v>0</v>
      </c>
      <c r="D7" s="51"/>
    </row>
    <row r="8" spans="1:4" ht="37.5" hidden="1" x14ac:dyDescent="0.3">
      <c r="A8" s="49"/>
      <c r="B8" s="50" t="s">
        <v>12</v>
      </c>
      <c r="C8" s="48">
        <v>0</v>
      </c>
      <c r="D8" s="51"/>
    </row>
    <row r="9" spans="1:4" ht="62.25" hidden="1" customHeight="1" x14ac:dyDescent="0.3">
      <c r="A9" s="49"/>
      <c r="B9" s="50" t="s">
        <v>26</v>
      </c>
      <c r="C9" s="48">
        <v>0</v>
      </c>
      <c r="D9" s="51"/>
    </row>
    <row r="10" spans="1:4" ht="43.5" customHeight="1" x14ac:dyDescent="0.3">
      <c r="A10" s="47">
        <v>1</v>
      </c>
      <c r="B10" s="52" t="s">
        <v>58</v>
      </c>
      <c r="C10" s="30">
        <v>0</v>
      </c>
      <c r="D10" s="17" t="s">
        <v>82</v>
      </c>
    </row>
    <row r="11" spans="1:4" ht="213" customHeight="1" x14ac:dyDescent="0.3">
      <c r="A11" s="53">
        <v>2</v>
      </c>
      <c r="B11" s="52" t="s">
        <v>62</v>
      </c>
      <c r="C11" s="30">
        <v>0</v>
      </c>
      <c r="D11" s="66" t="s">
        <v>82</v>
      </c>
    </row>
    <row r="12" spans="1:4" ht="198.75" customHeight="1" x14ac:dyDescent="0.3">
      <c r="A12" s="53">
        <v>3</v>
      </c>
      <c r="B12" s="52" t="s">
        <v>77</v>
      </c>
      <c r="C12" s="30">
        <v>1</v>
      </c>
      <c r="D12" s="55"/>
    </row>
    <row r="13" spans="1:4" ht="59.25" customHeight="1" x14ac:dyDescent="0.3">
      <c r="A13" s="53">
        <v>4</v>
      </c>
      <c r="B13" s="52" t="s">
        <v>19</v>
      </c>
      <c r="C13" s="30">
        <v>1</v>
      </c>
      <c r="D13" s="55"/>
    </row>
    <row r="14" spans="1:4" ht="41.25" customHeight="1" x14ac:dyDescent="0.3">
      <c r="A14" s="53">
        <v>5</v>
      </c>
      <c r="B14" s="52" t="s">
        <v>14</v>
      </c>
      <c r="C14" s="30">
        <v>1</v>
      </c>
      <c r="D14" s="55"/>
    </row>
    <row r="15" spans="1:4" ht="62.25" customHeight="1" x14ac:dyDescent="0.3">
      <c r="A15" s="53">
        <v>6</v>
      </c>
      <c r="B15" s="52" t="s">
        <v>78</v>
      </c>
      <c r="C15" s="30">
        <v>1</v>
      </c>
      <c r="D15" s="55"/>
    </row>
    <row r="16" spans="1:4" ht="60" customHeight="1" x14ac:dyDescent="0.3">
      <c r="A16" s="53">
        <v>7</v>
      </c>
      <c r="B16" s="52" t="s">
        <v>79</v>
      </c>
      <c r="C16" s="30">
        <v>1</v>
      </c>
      <c r="D16" s="55"/>
    </row>
    <row r="17" spans="1:4" ht="86.25" customHeight="1" x14ac:dyDescent="0.3">
      <c r="A17" s="53">
        <v>8</v>
      </c>
      <c r="B17" s="52" t="s">
        <v>65</v>
      </c>
      <c r="C17" s="30">
        <v>1</v>
      </c>
      <c r="D17" s="55"/>
    </row>
    <row r="18" spans="1:4" ht="56.25" x14ac:dyDescent="0.3">
      <c r="A18" s="56">
        <v>9</v>
      </c>
      <c r="B18" s="29" t="s">
        <v>60</v>
      </c>
      <c r="C18" s="30">
        <v>1</v>
      </c>
      <c r="D18" s="16"/>
    </row>
    <row r="19" spans="1:4" ht="46.5" customHeight="1" x14ac:dyDescent="0.3">
      <c r="A19" s="56">
        <v>10</v>
      </c>
      <c r="B19" s="29" t="s">
        <v>50</v>
      </c>
      <c r="C19" s="30">
        <v>1</v>
      </c>
      <c r="D19" s="16"/>
    </row>
    <row r="20" spans="1:4" ht="39.75" customHeight="1" x14ac:dyDescent="0.3">
      <c r="A20" s="56">
        <v>11</v>
      </c>
      <c r="B20" s="29" t="s">
        <v>20</v>
      </c>
      <c r="C20" s="30">
        <v>1</v>
      </c>
      <c r="D20" s="16"/>
    </row>
    <row r="21" spans="1:4" ht="42" customHeight="1" x14ac:dyDescent="0.3">
      <c r="A21" s="56">
        <v>12</v>
      </c>
      <c r="B21" s="29" t="s">
        <v>80</v>
      </c>
      <c r="C21" s="30">
        <v>1</v>
      </c>
      <c r="D21" s="16"/>
    </row>
    <row r="22" spans="1:4" ht="37.5" x14ac:dyDescent="0.3">
      <c r="A22" s="56">
        <v>13</v>
      </c>
      <c r="B22" s="29" t="s">
        <v>21</v>
      </c>
      <c r="C22" s="30">
        <v>1</v>
      </c>
      <c r="D22" s="16"/>
    </row>
    <row r="23" spans="1:4" ht="37.5" x14ac:dyDescent="0.3">
      <c r="A23" s="56">
        <v>14</v>
      </c>
      <c r="B23" s="29" t="s">
        <v>81</v>
      </c>
      <c r="C23" s="30">
        <v>1</v>
      </c>
      <c r="D23" s="54"/>
    </row>
    <row r="24" spans="1:4" s="13" customFormat="1" ht="104.25" customHeight="1" x14ac:dyDescent="0.3">
      <c r="A24" s="20"/>
      <c r="B24" s="21" t="s">
        <v>13</v>
      </c>
      <c r="C24" s="25">
        <f>1/A23*SUM(C7:C23)</f>
        <v>0.8571428571428571</v>
      </c>
      <c r="D24" s="20"/>
    </row>
    <row r="25" spans="1:4" ht="104.25" customHeight="1" x14ac:dyDescent="0.3"/>
    <row r="27" spans="1:4" x14ac:dyDescent="0.3">
      <c r="B27" s="10"/>
      <c r="C27" s="1"/>
      <c r="D27" s="14"/>
    </row>
  </sheetData>
  <mergeCells count="4">
    <mergeCell ref="A1:D1"/>
    <mergeCell ref="A2:D2"/>
    <mergeCell ref="A3:D3"/>
    <mergeCell ref="A6:D6"/>
  </mergeCells>
  <pageMargins left="0.51181102362204722" right="0.31496062992125984" top="0.55118110236220474" bottom="0.55118110236220474" header="0.31496062992125984" footer="0.31496062992125984"/>
  <pageSetup paperSize="9" scale="75" fitToHeight="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Индикаторы</vt:lpstr>
      <vt:lpstr>Исполнение (2)</vt:lpstr>
      <vt:lpstr>Контрольные события</vt:lpstr>
      <vt:lpstr>'Исполнение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Tanya</cp:lastModifiedBy>
  <cp:lastPrinted>2024-02-29T08:16:54Z</cp:lastPrinted>
  <dcterms:created xsi:type="dcterms:W3CDTF">2016-02-09T11:32:39Z</dcterms:created>
  <dcterms:modified xsi:type="dcterms:W3CDTF">2024-03-11T08:28:00Z</dcterms:modified>
</cp:coreProperties>
</file>